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1" i="1"/>
  <c r="I11" i="1"/>
  <c r="H11" i="1"/>
  <c r="G11" i="1"/>
  <c r="J5" i="1" l="1"/>
  <c r="I5" i="1"/>
  <c r="H5" i="1"/>
  <c r="G5" i="1"/>
  <c r="J7" i="1"/>
  <c r="I7" i="1"/>
  <c r="H7" i="1"/>
  <c r="G7" i="1"/>
  <c r="J14" i="1" l="1"/>
  <c r="I14" i="1"/>
  <c r="H14" i="1"/>
  <c r="G14" i="1"/>
  <c r="G13" i="1" l="1"/>
  <c r="H13" i="1"/>
  <c r="I13" i="1"/>
  <c r="J13" i="1"/>
  <c r="J10" i="1" l="1"/>
  <c r="I10" i="1"/>
  <c r="H10" i="1"/>
  <c r="G10" i="1"/>
  <c r="J3" i="1"/>
  <c r="I3" i="1"/>
  <c r="H3" i="1"/>
  <c r="G3" i="1"/>
</calcChain>
</file>

<file path=xl/sharedStrings.xml><?xml version="1.0" encoding="utf-8"?>
<sst xmlns="http://schemas.openxmlformats.org/spreadsheetml/2006/main" count="42" uniqueCount="39">
  <si>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</si>
  <si>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</si>
  <si>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</si>
  <si>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</si>
  <si>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</si>
  <si>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</si>
  <si>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</si>
  <si>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</si>
  <si>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</si>
  <si>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</si>
  <si>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</si>
  <si>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</si>
  <si>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</si>
  <si>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</si>
  <si>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</si>
  <si>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</si>
  <si>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</si>
  <si>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</si>
  <si>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</si>
  <si>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</si>
  <si>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</si>
  <si>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</si>
  <si>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</si>
  <si>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</si>
  <si>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</si>
  <si>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</si>
  <si>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Чай с сахаром</t>
  </si>
  <si>
    <t>Кукуруза отварная</t>
  </si>
  <si>
    <t>Салат из свеклы отварной</t>
  </si>
  <si>
    <t>Биточки из свинины</t>
  </si>
  <si>
    <t>гор. напиток</t>
  </si>
  <si>
    <t xml:space="preserve">Омлет натуральный </t>
  </si>
  <si>
    <t>150/5</t>
  </si>
  <si>
    <t>Груша свежая</t>
  </si>
  <si>
    <t>Капуста тушеная с м/сл.</t>
  </si>
  <si>
    <t>Компот из кураги</t>
  </si>
  <si>
    <t>200/15</t>
  </si>
  <si>
    <t>Суп картофельный с цыпленком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</si>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</sst>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35" sqref="G35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27" t="s">
        <v>1</v>
      </c>
      <c r="C1" s="27"/>
      <c r="D1" s="27"/>
      <c r="I1" t="s">
        <v>25</v>
      </c>
      <c r="J1" s="13">
        <v>44979</v>
      </c>
    </row>
    <row r="2" spans="1:10" ht="15.75" thickBot="1" x14ac:dyDescent="0.3">
      <c r="A2" s="5" t="s">
        <v>2</v>
      </c>
      <c r="B2" s="3" t="s">
        <v>3</v>
      </c>
      <c r="C2" s="3" t="s">
        <v>4</v>
      </c>
      <c r="D2" s="8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</row>
    <row r="3" spans="1:10" x14ac:dyDescent="0.25">
      <c r="A3" s="28" t="s">
        <v>12</v>
      </c>
      <c r="B3" s="2" t="s">
        <v>14</v>
      </c>
      <c r="C3" s="9">
        <v>133</v>
      </c>
      <c r="D3" s="2" t="s">
        <v>27</v>
      </c>
      <c r="E3" s="14">
        <v>60</v>
      </c>
      <c r="F3" s="19">
        <v>22.53</v>
      </c>
      <c r="G3" s="19">
        <f>21.2/60*60</f>
        <v>21.2</v>
      </c>
      <c r="H3" s="19">
        <f>1.77/60*60</f>
        <v>1.77</v>
      </c>
      <c r="I3" s="19">
        <f>0.7/60*60</f>
        <v>0.7</v>
      </c>
      <c r="J3" s="19">
        <f>21.2/60*60</f>
        <v>21.2</v>
      </c>
    </row>
    <row r="4" spans="1:10" x14ac:dyDescent="0.25">
      <c r="A4" s="29"/>
      <c r="B4" s="1" t="s">
        <v>15</v>
      </c>
      <c r="C4" s="10">
        <v>210</v>
      </c>
      <c r="D4" s="1" t="s">
        <v>31</v>
      </c>
      <c r="E4" s="15">
        <v>150</v>
      </c>
      <c r="F4" s="20">
        <v>22.38</v>
      </c>
      <c r="G4" s="15">
        <v>223.58</v>
      </c>
      <c r="H4" s="15">
        <v>15.14</v>
      </c>
      <c r="I4" s="15">
        <v>16.899999999999999</v>
      </c>
      <c r="J4" s="16">
        <v>3.2</v>
      </c>
    </row>
    <row r="5" spans="1:10" x14ac:dyDescent="0.25">
      <c r="A5" s="29"/>
      <c r="B5" s="1" t="s">
        <v>21</v>
      </c>
      <c r="C5" s="10">
        <v>338</v>
      </c>
      <c r="D5" s="1" t="s">
        <v>33</v>
      </c>
      <c r="E5" s="15">
        <v>175</v>
      </c>
      <c r="F5" s="20">
        <v>24.5</v>
      </c>
      <c r="G5" s="20">
        <f>47/100*175</f>
        <v>82.25</v>
      </c>
      <c r="H5" s="20">
        <f>0.4/100*175</f>
        <v>0.70000000000000007</v>
      </c>
      <c r="I5" s="20">
        <f>0.3/100*175</f>
        <v>0.52500000000000002</v>
      </c>
      <c r="J5" s="22">
        <f>10.3/100*175</f>
        <v>18.025000000000002</v>
      </c>
    </row>
    <row r="6" spans="1:10" x14ac:dyDescent="0.25">
      <c r="A6" s="29"/>
      <c r="B6" s="1" t="s">
        <v>30</v>
      </c>
      <c r="C6" s="10">
        <v>430</v>
      </c>
      <c r="D6" s="1" t="s">
        <v>26</v>
      </c>
      <c r="E6" s="15">
        <v>200</v>
      </c>
      <c r="F6" s="20">
        <v>1.84</v>
      </c>
      <c r="G6" s="15">
        <v>60</v>
      </c>
      <c r="H6" s="15">
        <v>0.2</v>
      </c>
      <c r="I6" s="15">
        <v>0.1</v>
      </c>
      <c r="J6" s="16">
        <v>15</v>
      </c>
    </row>
    <row r="7" spans="1:10" x14ac:dyDescent="0.25">
      <c r="A7" s="29"/>
      <c r="B7" s="1" t="s">
        <v>16</v>
      </c>
      <c r="C7" s="10" t="s">
        <v>17</v>
      </c>
      <c r="D7" s="1" t="s">
        <v>24</v>
      </c>
      <c r="E7" s="15">
        <v>40.6</v>
      </c>
      <c r="F7" s="20">
        <v>2.75</v>
      </c>
      <c r="G7" s="20">
        <f>70.14/30*41</f>
        <v>95.858000000000004</v>
      </c>
      <c r="H7" s="20">
        <f>2.37/30*41</f>
        <v>3.2389999999999999</v>
      </c>
      <c r="I7" s="20">
        <f>0.3/30*41</f>
        <v>0.41000000000000003</v>
      </c>
      <c r="J7" s="22">
        <f>14.49/30*41</f>
        <v>19.803000000000001</v>
      </c>
    </row>
    <row r="8" spans="1:10" x14ac:dyDescent="0.25">
      <c r="A8" s="29"/>
      <c r="B8" s="1"/>
      <c r="C8" s="10"/>
      <c r="D8" s="1"/>
      <c r="E8" s="15"/>
      <c r="F8" s="20"/>
      <c r="G8" s="15"/>
      <c r="H8" s="15"/>
      <c r="I8" s="15"/>
      <c r="J8" s="16"/>
    </row>
    <row r="9" spans="1:10" ht="15.75" thickBot="1" x14ac:dyDescent="0.3">
      <c r="A9" s="29"/>
      <c r="B9" s="1"/>
      <c r="C9" s="10"/>
      <c r="D9" s="1"/>
      <c r="E9" s="15"/>
      <c r="F9" s="20"/>
      <c r="G9" s="15"/>
      <c r="H9" s="15"/>
      <c r="I9" s="15"/>
      <c r="J9" s="16"/>
    </row>
    <row r="10" spans="1:10" x14ac:dyDescent="0.25">
      <c r="A10" s="30" t="s">
        <v>13</v>
      </c>
      <c r="B10" s="7" t="s">
        <v>14</v>
      </c>
      <c r="C10" s="11">
        <v>52</v>
      </c>
      <c r="D10" s="7" t="s">
        <v>28</v>
      </c>
      <c r="E10" s="17">
        <v>100</v>
      </c>
      <c r="F10" s="21">
        <v>3.97</v>
      </c>
      <c r="G10" s="21">
        <f>92.8/100*100</f>
        <v>92.8</v>
      </c>
      <c r="H10" s="21">
        <f>1.41/100*100</f>
        <v>1.41</v>
      </c>
      <c r="I10" s="21">
        <f>6.01/100*100</f>
        <v>6.01</v>
      </c>
      <c r="J10" s="23">
        <f>8.26/100*100</f>
        <v>8.26</v>
      </c>
    </row>
    <row r="11" spans="1:10" x14ac:dyDescent="0.25">
      <c r="A11" s="29"/>
      <c r="B11" s="2" t="s">
        <v>14</v>
      </c>
      <c r="C11" s="9">
        <v>71</v>
      </c>
      <c r="D11" s="2" t="s">
        <v>38</v>
      </c>
      <c r="E11" s="14">
        <v>40</v>
      </c>
      <c r="F11" s="19">
        <v>10.199999999999999</v>
      </c>
      <c r="G11" s="19">
        <f>7.2/100*40</f>
        <v>2.8800000000000003</v>
      </c>
      <c r="H11" s="19">
        <f>0.42/100*40</f>
        <v>0.16799999999999998</v>
      </c>
      <c r="I11" s="19">
        <f>0.06/100*40</f>
        <v>2.3999999999999997E-2</v>
      </c>
      <c r="J11" s="26">
        <f>1.14/100*40</f>
        <v>0.45599999999999996</v>
      </c>
    </row>
    <row r="12" spans="1:10" x14ac:dyDescent="0.25">
      <c r="A12" s="29"/>
      <c r="B12" s="1" t="s">
        <v>18</v>
      </c>
      <c r="C12" s="10">
        <v>97</v>
      </c>
      <c r="D12" s="1" t="s">
        <v>37</v>
      </c>
      <c r="E12" s="15" t="s">
        <v>36</v>
      </c>
      <c r="F12" s="20">
        <v>10.39</v>
      </c>
      <c r="G12" s="15">
        <v>130.5</v>
      </c>
      <c r="H12" s="15">
        <v>5.38</v>
      </c>
      <c r="I12" s="15">
        <v>3.33</v>
      </c>
      <c r="J12" s="16">
        <v>13.55</v>
      </c>
    </row>
    <row r="13" spans="1:10" x14ac:dyDescent="0.25">
      <c r="A13" s="29"/>
      <c r="B13" s="1" t="s">
        <v>19</v>
      </c>
      <c r="C13" s="10">
        <v>268</v>
      </c>
      <c r="D13" s="1" t="s">
        <v>29</v>
      </c>
      <c r="E13" s="15">
        <v>100</v>
      </c>
      <c r="F13" s="20">
        <v>24.72</v>
      </c>
      <c r="G13" s="15">
        <f>364/100*75</f>
        <v>273</v>
      </c>
      <c r="H13" s="15">
        <f>13.48/100*75</f>
        <v>10.11</v>
      </c>
      <c r="I13" s="15">
        <f>16.94/100*75</f>
        <v>12.705000000000002</v>
      </c>
      <c r="J13" s="22">
        <f>14.18/100*75</f>
        <v>10.635000000000002</v>
      </c>
    </row>
    <row r="14" spans="1:10" x14ac:dyDescent="0.25">
      <c r="A14" s="29"/>
      <c r="B14" s="1" t="s">
        <v>20</v>
      </c>
      <c r="C14" s="10">
        <v>321</v>
      </c>
      <c r="D14" s="1" t="s">
        <v>34</v>
      </c>
      <c r="E14" s="15" t="s">
        <v>32</v>
      </c>
      <c r="F14" s="20">
        <v>14.39</v>
      </c>
      <c r="G14" s="20">
        <f>112.65/150*150</f>
        <v>112.65</v>
      </c>
      <c r="H14" s="20">
        <f>3.1/150*150</f>
        <v>3.1</v>
      </c>
      <c r="I14" s="20">
        <f>4.86/150*150</f>
        <v>4.8600000000000012</v>
      </c>
      <c r="J14" s="22">
        <f>14.14/150*150</f>
        <v>14.14</v>
      </c>
    </row>
    <row r="15" spans="1:10" x14ac:dyDescent="0.25">
      <c r="A15" s="29"/>
      <c r="B15" s="1" t="s">
        <v>21</v>
      </c>
      <c r="C15" s="10">
        <v>376</v>
      </c>
      <c r="D15" s="1" t="s">
        <v>35</v>
      </c>
      <c r="E15" s="15">
        <v>200</v>
      </c>
      <c r="F15" s="20">
        <v>7.43</v>
      </c>
      <c r="G15" s="15">
        <v>113</v>
      </c>
      <c r="H15" s="15">
        <v>0.44</v>
      </c>
      <c r="I15" s="15">
        <v>0.02</v>
      </c>
      <c r="J15" s="16">
        <v>27.77</v>
      </c>
    </row>
    <row r="16" spans="1:10" x14ac:dyDescent="0.25">
      <c r="A16" s="29"/>
      <c r="B16" s="1" t="s">
        <v>22</v>
      </c>
      <c r="C16" s="10"/>
      <c r="D16" s="1" t="s">
        <v>23</v>
      </c>
      <c r="E16" s="15">
        <v>61.1</v>
      </c>
      <c r="F16" s="20">
        <v>2.9</v>
      </c>
      <c r="G16" s="20">
        <f>120.23/48*61</f>
        <v>152.79229166666667</v>
      </c>
      <c r="H16" s="20">
        <f>3.03/48*61</f>
        <v>3.850625</v>
      </c>
      <c r="I16" s="20">
        <f>0.53/48*61</f>
        <v>0.67354166666666671</v>
      </c>
      <c r="J16" s="22">
        <f>23.73/48*61</f>
        <v>30.156874999999999</v>
      </c>
    </row>
    <row r="17" spans="1:10" ht="15.75" thickBot="1" x14ac:dyDescent="0.3">
      <c r="A17" s="31"/>
      <c r="B17" s="6"/>
      <c r="C17" s="12"/>
      <c r="D17" s="6"/>
      <c r="E17" s="18"/>
      <c r="F17" s="24"/>
      <c r="G17" s="24"/>
      <c r="H17" s="24"/>
      <c r="I17" s="24"/>
      <c r="J17" s="25"/>
    </row>
  </sheetData>
  <mergeCells count="3">
    <mergeCell ref="B1:D1"/>
    <mergeCell ref="A3:A9"/>
    <mergeCell ref="A10:A17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6DBD4F-EF76-4687-98B7-936BA1DBDE8A}"/>
</file>

<file path=customXml/itemProps2.xml><?xml version="1.0" encoding="utf-8"?>
<ds:datastoreItem xmlns:ds="http://schemas.openxmlformats.org/officeDocument/2006/customXml" ds:itemID="{0D6369A5-8CCE-4377-9D06-E90BF6E28746}"/>
</file>

<file path=customXml/itemProps3.xml><?xml version="1.0" encoding="utf-8"?>
<ds:datastoreItem xmlns:ds="http://schemas.openxmlformats.org/officeDocument/2006/customXml" ds:itemID="{22111E02-5DA1-4322-B1ED-3361BC7DAA9E}"/>
</file>

<file path=customXml/itemProps4.xml><?xml version="1.0" encoding="utf-8"?>
<ds:datastoreItem xmlns:ds="http://schemas.openxmlformats.org/officeDocument/2006/customXml" ds:itemID="{6F45257E-1695-46AE-A664-0D37AF4858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2023-02-20T12:55:27Z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