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7" i="1" l="1"/>
  <c r="I7" i="1"/>
  <c r="H7" i="1"/>
  <c r="G7" i="1"/>
  <c r="J6" i="1"/>
  <c r="I6" i="1"/>
  <c r="H6" i="1"/>
  <c r="G6" i="1"/>
  <c r="J10" i="1" l="1"/>
  <c r="I10" i="1"/>
  <c r="H10" i="1"/>
  <c r="G10" i="1"/>
  <c r="J12" i="1" l="1"/>
  <c r="I12" i="1"/>
  <c r="H12" i="1"/>
  <c r="G12" i="1"/>
</calcChain>
</file>

<file path=xl/sharedStrings.xml><?xml version="1.0" encoding="utf-8"?>
<sst xmlns="http://schemas.openxmlformats.org/spreadsheetml/2006/main" count="43" uniqueCount="39">
  <si>
    <t>Школа</t>
  </si>
  <si>
    <t>"Гимназия №15" города Костромы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</si>
  <si>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</si>
  <si>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</si>
  <si>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</si>
  <si>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</si>
  <si>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</si>
  <si>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</si>
  <si>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</si>
  <si>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</si>
  <si>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</si>
  <si>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</si>
  <si>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</si>
  <si>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</si>
  <si>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</si>
  <si>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гор. блюдо</t>
  </si>
  <si>
    <t>гор. напиток</t>
  </si>
  <si>
    <t>хлеб</t>
  </si>
  <si>
    <t>-</t>
  </si>
  <si>
    <t>1 блюдо</t>
  </si>
  <si>
    <t>2 блюдо</t>
  </si>
  <si>
    <t>гарнир</t>
  </si>
  <si>
    <t>сладкое</t>
  </si>
  <si>
    <t>хлеб черный</t>
  </si>
  <si>
    <t>хлеб  ржаной</t>
  </si>
  <si>
    <t>батон нарезной</t>
  </si>
  <si>
    <t>День</t>
  </si>
  <si>
    <t>Бутерброд с котлетой</t>
  </si>
  <si>
    <t>Каша рисовая с м/сл.</t>
  </si>
  <si>
    <t>200/10</t>
  </si>
  <si>
    <t>Какао с молоком</t>
  </si>
  <si>
    <t>Котлеты из свинины</t>
  </si>
  <si>
    <t>Банан свежий</t>
  </si>
  <si>
    <t>Салат из свежей капусты с морковью</t>
  </si>
  <si>
    <t>Суп с бобовыми со свининой</t>
  </si>
  <si>
    <t>Картофель отварной с м/сл.</t>
  </si>
  <si>
    <t>150/5</t>
  </si>
  <si>
    <t>Компот из св. груш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</si>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</sst>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1" xfId="0" applyNumberFormat="1" applyBorder="1"/>
    <xf numFmtId="0" fontId="0" fillId="0" borderId="11" xfId="0" applyBorder="1"/>
    <xf numFmtId="0" fontId="0" fillId="0" borderId="7" xfId="0" applyBorder="1" applyAlignment="1">
      <alignment horizontal="right"/>
    </xf>
    <xf numFmtId="0" fontId="0" fillId="0" borderId="12" xfId="0" applyBorder="1"/>
    <xf numFmtId="2" fontId="0" fillId="0" borderId="5" xfId="0" applyNumberForma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17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1" workbookViewId="0">
      <selection activeCell="L19" sqref="L19"/>
    </sheetView>
  </sheetViews>
  <sheetFormatPr defaultRowHeight="15" x14ac:dyDescent="0.25"/>
  <cols>
    <col min="1" max="1" width="12.140625" customWidth="1"/>
    <col min="2" max="2" width="13.28515625" customWidth="1"/>
    <col min="3" max="3" width="7.28515625" customWidth="1"/>
    <col min="4" max="4" width="57.140625" customWidth="1"/>
    <col min="6" max="6" width="6" customWidth="1"/>
    <col min="7" max="7" width="13.42578125" customWidth="1"/>
    <col min="8" max="8" width="6.5703125" customWidth="1"/>
    <col min="9" max="9" width="6.42578125" customWidth="1"/>
    <col min="10" max="10" width="10.140625" customWidth="1"/>
  </cols>
  <sheetData>
    <row r="1" spans="1:10" ht="15.75" thickBot="1" x14ac:dyDescent="0.3">
      <c r="A1" t="s">
        <v>0</v>
      </c>
      <c r="B1" s="33" t="s">
        <v>1</v>
      </c>
      <c r="C1" s="33"/>
      <c r="D1" s="33"/>
      <c r="I1" t="s">
        <v>26</v>
      </c>
      <c r="J1" s="9">
        <v>44977</v>
      </c>
    </row>
    <row r="2" spans="1:10" ht="15.75" thickBot="1" x14ac:dyDescent="0.3">
      <c r="A2" s="4" t="s">
        <v>2</v>
      </c>
      <c r="B2" s="2" t="s">
        <v>3</v>
      </c>
      <c r="C2" s="2" t="s">
        <v>4</v>
      </c>
      <c r="D2" s="6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3" t="s">
        <v>11</v>
      </c>
    </row>
    <row r="3" spans="1:10" x14ac:dyDescent="0.25">
      <c r="A3" s="34" t="s">
        <v>12</v>
      </c>
      <c r="B3" s="18" t="s">
        <v>14</v>
      </c>
      <c r="C3" s="8">
        <v>5</v>
      </c>
      <c r="D3" s="5" t="s">
        <v>27</v>
      </c>
      <c r="E3" s="12">
        <v>80</v>
      </c>
      <c r="F3" s="14">
        <v>14.39</v>
      </c>
      <c r="G3" s="12">
        <v>187</v>
      </c>
      <c r="H3" s="12">
        <v>10.050000000000001</v>
      </c>
      <c r="I3" s="12">
        <v>6.13</v>
      </c>
      <c r="J3" s="19">
        <v>22.8</v>
      </c>
    </row>
    <row r="4" spans="1:10" x14ac:dyDescent="0.25">
      <c r="A4" s="35"/>
      <c r="B4" s="20" t="s">
        <v>15</v>
      </c>
      <c r="C4" s="7">
        <v>182</v>
      </c>
      <c r="D4" s="1" t="s">
        <v>28</v>
      </c>
      <c r="E4" s="10" t="s">
        <v>29</v>
      </c>
      <c r="F4" s="13">
        <v>16.920000000000002</v>
      </c>
      <c r="G4" s="10">
        <v>251</v>
      </c>
      <c r="H4" s="10">
        <v>33.42</v>
      </c>
      <c r="I4" s="10">
        <v>10.72</v>
      </c>
      <c r="J4" s="11">
        <v>5.0999999999999996</v>
      </c>
    </row>
    <row r="5" spans="1:10" x14ac:dyDescent="0.25">
      <c r="A5" s="35"/>
      <c r="B5" s="20" t="s">
        <v>16</v>
      </c>
      <c r="C5" s="7">
        <v>382</v>
      </c>
      <c r="D5" s="1" t="s">
        <v>30</v>
      </c>
      <c r="E5" s="10">
        <v>200</v>
      </c>
      <c r="F5" s="13">
        <v>10.07</v>
      </c>
      <c r="G5" s="10">
        <v>118.6</v>
      </c>
      <c r="H5" s="10">
        <v>4.08</v>
      </c>
      <c r="I5" s="10">
        <v>3.54</v>
      </c>
      <c r="J5" s="11">
        <v>17.579999999999998</v>
      </c>
    </row>
    <row r="6" spans="1:10" x14ac:dyDescent="0.25">
      <c r="A6" s="35"/>
      <c r="B6" s="20" t="s">
        <v>22</v>
      </c>
      <c r="C6" s="7">
        <v>338</v>
      </c>
      <c r="D6" s="1" t="s">
        <v>32</v>
      </c>
      <c r="E6" s="10">
        <v>290</v>
      </c>
      <c r="F6" s="13">
        <v>31.9</v>
      </c>
      <c r="G6" s="17">
        <f>144/150*290</f>
        <v>278.39999999999998</v>
      </c>
      <c r="H6" s="17">
        <f>2.25/150*290</f>
        <v>4.3499999999999996</v>
      </c>
      <c r="I6" s="17">
        <f>0.75/150*290</f>
        <v>1.45</v>
      </c>
      <c r="J6" s="21">
        <f>31.5/150*290</f>
        <v>60.9</v>
      </c>
    </row>
    <row r="7" spans="1:10" x14ac:dyDescent="0.25">
      <c r="A7" s="35"/>
      <c r="B7" s="20" t="s">
        <v>17</v>
      </c>
      <c r="C7" s="7" t="s">
        <v>18</v>
      </c>
      <c r="D7" s="1" t="s">
        <v>25</v>
      </c>
      <c r="E7" s="10">
        <v>10.6</v>
      </c>
      <c r="F7" s="13">
        <v>0.72</v>
      </c>
      <c r="G7" s="13">
        <f>70.14/30*10.6</f>
        <v>24.782800000000002</v>
      </c>
      <c r="H7" s="13">
        <f>2.37/30*11</f>
        <v>0.86899999999999999</v>
      </c>
      <c r="I7" s="13">
        <f>0.3/30*11</f>
        <v>0.11</v>
      </c>
      <c r="J7" s="15">
        <f>14.49/30*11</f>
        <v>5.3129999999999997</v>
      </c>
    </row>
    <row r="8" spans="1:10" ht="15.75" thickBot="1" x14ac:dyDescent="0.3">
      <c r="A8" s="35"/>
      <c r="B8" s="1"/>
      <c r="C8" s="7"/>
      <c r="D8" s="32"/>
      <c r="E8" s="1"/>
      <c r="F8" s="17"/>
      <c r="G8" s="17"/>
      <c r="H8" s="17"/>
      <c r="I8" s="17"/>
      <c r="J8" s="21"/>
    </row>
    <row r="9" spans="1:10" ht="15.75" thickBot="1" x14ac:dyDescent="0.3">
      <c r="A9" s="36" t="s">
        <v>13</v>
      </c>
      <c r="B9" s="22"/>
      <c r="C9" s="23"/>
      <c r="D9" s="24"/>
      <c r="E9" s="25"/>
      <c r="F9" s="26"/>
      <c r="G9" s="27"/>
      <c r="H9" s="27"/>
      <c r="I9" s="27"/>
      <c r="J9" s="31"/>
    </row>
    <row r="10" spans="1:10" x14ac:dyDescent="0.25">
      <c r="A10" s="35"/>
      <c r="B10" s="18" t="s">
        <v>14</v>
      </c>
      <c r="C10" s="8">
        <v>45</v>
      </c>
      <c r="D10" s="5" t="s">
        <v>33</v>
      </c>
      <c r="E10" s="12">
        <v>100</v>
      </c>
      <c r="F10" s="14">
        <v>3.87</v>
      </c>
      <c r="G10" s="14">
        <f>51.4/60*100</f>
        <v>85.666666666666671</v>
      </c>
      <c r="H10" s="14">
        <f>1.02/60*100</f>
        <v>1.7000000000000002</v>
      </c>
      <c r="I10" s="14">
        <f>3/60*100</f>
        <v>5</v>
      </c>
      <c r="J10" s="16">
        <f>5.07/60*100</f>
        <v>8.4500000000000011</v>
      </c>
    </row>
    <row r="11" spans="1:10" x14ac:dyDescent="0.25">
      <c r="A11" s="35"/>
      <c r="B11" s="20" t="s">
        <v>19</v>
      </c>
      <c r="C11" s="7">
        <v>119</v>
      </c>
      <c r="D11" s="1" t="s">
        <v>34</v>
      </c>
      <c r="E11" s="10" t="s">
        <v>29</v>
      </c>
      <c r="F11" s="13">
        <v>7.46</v>
      </c>
      <c r="G11" s="10">
        <v>164.9</v>
      </c>
      <c r="H11" s="10">
        <v>8.9600000000000009</v>
      </c>
      <c r="I11" s="10">
        <v>5.79</v>
      </c>
      <c r="J11" s="11">
        <v>12.57</v>
      </c>
    </row>
    <row r="12" spans="1:10" x14ac:dyDescent="0.25">
      <c r="A12" s="35"/>
      <c r="B12" s="20" t="s">
        <v>20</v>
      </c>
      <c r="C12" s="7">
        <v>268</v>
      </c>
      <c r="D12" s="1" t="s">
        <v>31</v>
      </c>
      <c r="E12" s="10">
        <v>100</v>
      </c>
      <c r="F12" s="13">
        <v>24.72</v>
      </c>
      <c r="G12" s="10">
        <f>364/100*100</f>
        <v>364</v>
      </c>
      <c r="H12" s="10">
        <f>13.48/100*100</f>
        <v>13.48</v>
      </c>
      <c r="I12" s="10">
        <f>27.82/100*100</f>
        <v>27.82</v>
      </c>
      <c r="J12" s="11">
        <f>14.18/100*100</f>
        <v>14.180000000000001</v>
      </c>
    </row>
    <row r="13" spans="1:10" x14ac:dyDescent="0.25">
      <c r="A13" s="35"/>
      <c r="B13" s="20" t="s">
        <v>21</v>
      </c>
      <c r="C13" s="7">
        <v>125</v>
      </c>
      <c r="D13" s="1" t="s">
        <v>35</v>
      </c>
      <c r="E13" s="10" t="s">
        <v>36</v>
      </c>
      <c r="F13" s="13">
        <v>13</v>
      </c>
      <c r="G13" s="10">
        <v>141</v>
      </c>
      <c r="H13" s="10">
        <v>3.01</v>
      </c>
      <c r="I13" s="10">
        <v>4.13</v>
      </c>
      <c r="J13" s="11">
        <v>20.95</v>
      </c>
    </row>
    <row r="14" spans="1:10" x14ac:dyDescent="0.25">
      <c r="A14" s="35"/>
      <c r="B14" s="1" t="s">
        <v>22</v>
      </c>
      <c r="C14" s="7">
        <v>338</v>
      </c>
      <c r="D14" s="1" t="s">
        <v>38</v>
      </c>
      <c r="E14" s="10">
        <v>30</v>
      </c>
      <c r="F14" s="17">
        <v>15.5</v>
      </c>
      <c r="G14" s="1">
        <v>163.5</v>
      </c>
      <c r="H14" s="1">
        <v>2.0699999999999998</v>
      </c>
      <c r="I14" s="1">
        <v>9.8699999999999992</v>
      </c>
      <c r="J14" s="1">
        <v>16.8</v>
      </c>
    </row>
    <row r="15" spans="1:10" ht="15.75" thickBot="1" x14ac:dyDescent="0.3">
      <c r="A15" s="37"/>
      <c r="B15" s="20" t="s">
        <v>22</v>
      </c>
      <c r="C15" s="7">
        <v>372</v>
      </c>
      <c r="D15" s="1" t="s">
        <v>37</v>
      </c>
      <c r="E15" s="10">
        <v>200</v>
      </c>
      <c r="F15" s="13">
        <v>7.67</v>
      </c>
      <c r="G15" s="10">
        <v>98</v>
      </c>
      <c r="H15" s="10">
        <v>0.16</v>
      </c>
      <c r="I15" s="10">
        <v>0.12</v>
      </c>
      <c r="J15" s="11">
        <v>24.08</v>
      </c>
    </row>
    <row r="16" spans="1:10" ht="15.75" thickBot="1" x14ac:dyDescent="0.3">
      <c r="B16" s="22" t="s">
        <v>23</v>
      </c>
      <c r="C16" s="23"/>
      <c r="D16" s="27" t="s">
        <v>24</v>
      </c>
      <c r="E16" s="28">
        <v>37.5</v>
      </c>
      <c r="F16" s="29">
        <v>1.78</v>
      </c>
      <c r="G16" s="29">
        <f>120.23/48*38</f>
        <v>95.182083333333338</v>
      </c>
      <c r="H16" s="29">
        <f>3.03/48*38</f>
        <v>2.3987500000000002</v>
      </c>
      <c r="I16" s="29">
        <f>0.53/48*38</f>
        <v>0.41958333333333331</v>
      </c>
      <c r="J16" s="30">
        <f>23.73/48*38</f>
        <v>18.786249999999999</v>
      </c>
    </row>
  </sheetData>
  <mergeCells count="3">
    <mergeCell ref="B1:D1"/>
    <mergeCell ref="A3:A8"/>
    <mergeCell ref="A9:A15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DA404A18CF954A89388D5157106E37" ma:contentTypeVersion="50" ma:contentTypeDescription="Создание документа." ma:contentTypeScope="" ma:versionID="b52634f815062634f23b9a43b7e66d2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DD8AD9-F176-431B-AB60-05DAFC36FEED}"/>
</file>

<file path=customXml/itemProps2.xml><?xml version="1.0" encoding="utf-8"?>
<ds:datastoreItem xmlns:ds="http://schemas.openxmlformats.org/officeDocument/2006/customXml" ds:itemID="{A068CFEB-2312-473E-8262-98797C68B439}"/>
</file>

<file path=customXml/itemProps3.xml><?xml version="1.0" encoding="utf-8"?>
<ds:datastoreItem xmlns:ds="http://schemas.openxmlformats.org/officeDocument/2006/customXml" ds:itemID="{6FAA1BF8-15EC-46B8-9846-8D749C969182}"/>
</file>

<file path=customXml/itemProps4.xml><?xml version="1.0" encoding="utf-8"?>
<ds:datastoreItem xmlns:ds="http://schemas.openxmlformats.org/officeDocument/2006/customXml" ds:itemID="{9B22986F-315E-44F5-AF60-FB72E8CE4A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2023-02-18T06:38:28Z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0x01010037DA404A18CF954A89388D5157106E37</vt:lpwstr>
  </property>
</Properties>
</file>