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5" i="1"/>
  <c r="I15" i="1"/>
  <c r="H15" i="1"/>
  <c r="G15" i="1"/>
  <c r="J10" i="1"/>
  <c r="I10" i="1"/>
  <c r="H10" i="1"/>
  <c r="G10" i="1"/>
  <c r="J7" i="1"/>
  <c r="I7" i="1"/>
  <c r="H7" i="1"/>
  <c r="G7" i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<sst xmlns="http://schemas.openxmlformats.org/spreadsheetml/2006/main" count="40" uniqueCount="37">
  <si>
    <t>Школа</t>
  </si>
  <si>
    <t>"Гимназия №15" города Костромы</t>
  </si>
  <si>
    <t>Прием пищи</t>
  </si>
  <si>
    <t>Раздел</t>
  </si>
  <si>
    <t>№ рец.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</si>
  <si>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</si>
  <si>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</si>
  <si>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</si>
  <si>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</si>
  <si>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</si>
  <si>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</si>
  <si>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</si>
  <si>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</si>
  <si>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</si>
  <si>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</si>
  <si>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</si>
  <si>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</si>
  <si>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</si>
  <si>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</si>
  <si>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</si>
  <si>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</si>
  <si>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</si>
  <si>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</si>
  <si>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</si>
  <si>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</si>
  <si>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</si>
  <si>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Бутерброд с котлетой</t>
  </si>
  <si>
    <t>Суфле творожное со сгущенным молоком</t>
  </si>
  <si>
    <t>Чай с сахаром</t>
  </si>
  <si>
    <t>Салат из свеклы с м/р</t>
  </si>
  <si>
    <t>Котлета рыбная любительская</t>
  </si>
  <si>
    <t>Компот из груш</t>
  </si>
  <si>
    <t>Рассольник Ленинградский</t>
  </si>
  <si>
    <t>Яблоко свежее</t>
  </si>
  <si>
    <t>вафли</t>
  </si>
  <si>
    <t>Картофельное пюре с м/сл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</si>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</sst>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9" xfId="0" applyBorder="1"/>
    <xf numFmtId="0" fontId="0" fillId="0" borderId="15" xfId="0" applyBorder="1"/>
    <xf numFmtId="0" fontId="0" fillId="0" borderId="16" xfId="0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30" t="s">
        <v>1</v>
      </c>
      <c r="C1" s="30"/>
      <c r="D1" s="30"/>
      <c r="I1" t="s">
        <v>25</v>
      </c>
      <c r="J1" s="13">
        <v>44972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8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31" t="s">
        <v>11</v>
      </c>
      <c r="B3" s="2" t="s">
        <v>13</v>
      </c>
      <c r="C3" s="9">
        <v>5</v>
      </c>
      <c r="D3" s="2" t="s">
        <v>26</v>
      </c>
      <c r="E3" s="14">
        <v>80</v>
      </c>
      <c r="F3" s="21">
        <v>13.71</v>
      </c>
      <c r="G3" s="14">
        <v>187</v>
      </c>
      <c r="H3" s="14">
        <v>10.050000000000001</v>
      </c>
      <c r="I3" s="14">
        <v>6.13</v>
      </c>
      <c r="J3" s="15">
        <v>22.8</v>
      </c>
    </row>
    <row r="4" spans="1:10" x14ac:dyDescent="0.25">
      <c r="A4" s="32"/>
      <c r="B4" s="1" t="s">
        <v>14</v>
      </c>
      <c r="C4" s="10">
        <v>227</v>
      </c>
      <c r="D4" s="1" t="s">
        <v>27</v>
      </c>
      <c r="E4" s="16">
        <v>170</v>
      </c>
      <c r="F4" s="22">
        <v>41.93</v>
      </c>
      <c r="G4" s="16">
        <v>352</v>
      </c>
      <c r="H4" s="16">
        <v>23.2</v>
      </c>
      <c r="I4" s="16">
        <v>12.84</v>
      </c>
      <c r="J4" s="17">
        <v>34.64</v>
      </c>
    </row>
    <row r="5" spans="1:10" x14ac:dyDescent="0.25">
      <c r="A5" s="32"/>
      <c r="B5" s="1" t="s">
        <v>15</v>
      </c>
      <c r="C5" s="10">
        <v>430</v>
      </c>
      <c r="D5" s="1" t="s">
        <v>28</v>
      </c>
      <c r="E5" s="16">
        <v>200</v>
      </c>
      <c r="F5" s="22">
        <v>1.98</v>
      </c>
      <c r="G5" s="16">
        <v>60</v>
      </c>
      <c r="H5" s="16">
        <v>0.2</v>
      </c>
      <c r="I5" s="16">
        <v>0.1</v>
      </c>
      <c r="J5" s="17">
        <v>15</v>
      </c>
    </row>
    <row r="6" spans="1:10" x14ac:dyDescent="0.25">
      <c r="A6" s="32"/>
      <c r="B6" s="1" t="s">
        <v>21</v>
      </c>
      <c r="C6" s="10">
        <v>338</v>
      </c>
      <c r="D6" s="1" t="s">
        <v>34</v>
      </c>
      <c r="E6" s="16">
        <v>30</v>
      </c>
      <c r="F6" s="29">
        <v>15.5</v>
      </c>
      <c r="G6" s="1">
        <v>163.5</v>
      </c>
      <c r="H6" s="1">
        <v>2.0699999999999998</v>
      </c>
      <c r="I6" s="1">
        <v>9.8699999999999992</v>
      </c>
      <c r="J6" s="1">
        <v>16.8</v>
      </c>
    </row>
    <row r="7" spans="1:10" x14ac:dyDescent="0.25">
      <c r="A7" s="32"/>
      <c r="B7" s="1" t="s">
        <v>16</v>
      </c>
      <c r="C7" s="10" t="s">
        <v>17</v>
      </c>
      <c r="D7" s="1" t="s">
        <v>24</v>
      </c>
      <c r="E7" s="16">
        <v>13</v>
      </c>
      <c r="F7" s="22">
        <v>0.88</v>
      </c>
      <c r="G7" s="22">
        <f>74.82/32*13</f>
        <v>30.395624999999995</v>
      </c>
      <c r="H7" s="22">
        <f>2.53/32*13</f>
        <v>1.0278125</v>
      </c>
      <c r="I7" s="22">
        <f>0.32/32*13</f>
        <v>0.13</v>
      </c>
      <c r="J7" s="24">
        <f>15.45/32*13</f>
        <v>6.2765624999999998</v>
      </c>
    </row>
    <row r="8" spans="1:10" x14ac:dyDescent="0.25">
      <c r="A8" s="32"/>
      <c r="B8" s="1"/>
      <c r="C8" s="10"/>
      <c r="D8" s="1"/>
      <c r="E8" s="16"/>
      <c r="F8" s="22"/>
      <c r="G8" s="22"/>
      <c r="H8" s="22"/>
      <c r="I8" s="22"/>
      <c r="J8" s="24"/>
    </row>
    <row r="9" spans="1:10" ht="15.75" thickBot="1" x14ac:dyDescent="0.3">
      <c r="A9" s="33"/>
      <c r="B9" s="27"/>
      <c r="C9" s="27"/>
      <c r="D9" s="27"/>
      <c r="E9" s="27"/>
      <c r="F9" s="27"/>
      <c r="G9" s="27"/>
      <c r="H9" s="27"/>
      <c r="I9" s="27"/>
      <c r="J9" s="28"/>
    </row>
    <row r="10" spans="1:10" x14ac:dyDescent="0.25">
      <c r="A10" s="34" t="s">
        <v>12</v>
      </c>
      <c r="B10" s="7" t="s">
        <v>13</v>
      </c>
      <c r="C10" s="11">
        <v>52</v>
      </c>
      <c r="D10" s="7" t="s">
        <v>29</v>
      </c>
      <c r="E10" s="18">
        <v>100</v>
      </c>
      <c r="F10" s="23">
        <v>4.6100000000000003</v>
      </c>
      <c r="G10" s="18">
        <f>92.8/100*100</f>
        <v>92.8</v>
      </c>
      <c r="H10" s="23">
        <f>1.41/100*100</f>
        <v>1.41</v>
      </c>
      <c r="I10" s="23">
        <f>6.01/100*100</f>
        <v>6.01</v>
      </c>
      <c r="J10" s="25">
        <f>8.26/100*100</f>
        <v>8.26</v>
      </c>
    </row>
    <row r="11" spans="1:10" x14ac:dyDescent="0.25">
      <c r="A11" s="32"/>
      <c r="B11" s="1" t="s">
        <v>18</v>
      </c>
      <c r="C11" s="10">
        <v>91</v>
      </c>
      <c r="D11" s="1" t="s">
        <v>32</v>
      </c>
      <c r="E11" s="16">
        <v>250</v>
      </c>
      <c r="F11" s="22">
        <v>5.62</v>
      </c>
      <c r="G11" s="16">
        <v>117</v>
      </c>
      <c r="H11" s="16">
        <v>2.7</v>
      </c>
      <c r="I11" s="16">
        <v>4.3</v>
      </c>
      <c r="J11" s="17">
        <v>16.8</v>
      </c>
    </row>
    <row r="12" spans="1:10" x14ac:dyDescent="0.25">
      <c r="A12" s="32"/>
      <c r="B12" s="1" t="s">
        <v>19</v>
      </c>
      <c r="C12" s="10">
        <v>241</v>
      </c>
      <c r="D12" s="1" t="s">
        <v>30</v>
      </c>
      <c r="E12" s="16">
        <v>100</v>
      </c>
      <c r="F12" s="22">
        <v>21.76</v>
      </c>
      <c r="G12" s="16">
        <f>150/100*100</f>
        <v>150</v>
      </c>
      <c r="H12" s="16">
        <f>16.4/100*100</f>
        <v>16.399999999999999</v>
      </c>
      <c r="I12" s="16">
        <f>6.6/100*100</f>
        <v>6.6000000000000005</v>
      </c>
      <c r="J12" s="17">
        <f>6/100*100</f>
        <v>6</v>
      </c>
    </row>
    <row r="13" spans="1:10" x14ac:dyDescent="0.25">
      <c r="A13" s="32"/>
      <c r="B13" s="1" t="s">
        <v>20</v>
      </c>
      <c r="C13" s="10">
        <v>312</v>
      </c>
      <c r="D13" s="1" t="s">
        <v>35</v>
      </c>
      <c r="E13" s="16" t="s">
        <v>36</v>
      </c>
      <c r="F13" s="22">
        <v>13.97</v>
      </c>
      <c r="G13" s="16">
        <v>170.25</v>
      </c>
      <c r="H13" s="16">
        <v>3.1</v>
      </c>
      <c r="I13" s="16">
        <v>8.43</v>
      </c>
      <c r="J13" s="17">
        <v>18.54</v>
      </c>
    </row>
    <row r="14" spans="1:10" x14ac:dyDescent="0.25">
      <c r="A14" s="32"/>
      <c r="B14" s="1" t="s">
        <v>21</v>
      </c>
      <c r="C14" s="10">
        <v>372</v>
      </c>
      <c r="D14" s="1" t="s">
        <v>31</v>
      </c>
      <c r="E14" s="16">
        <v>200</v>
      </c>
      <c r="F14" s="22">
        <v>7.58</v>
      </c>
      <c r="G14" s="16">
        <v>98</v>
      </c>
      <c r="H14" s="16">
        <v>0.16</v>
      </c>
      <c r="I14" s="16">
        <v>0.12</v>
      </c>
      <c r="J14" s="17">
        <v>24.08</v>
      </c>
    </row>
    <row r="15" spans="1:10" x14ac:dyDescent="0.25">
      <c r="A15" s="32"/>
      <c r="B15" s="1" t="s">
        <v>21</v>
      </c>
      <c r="C15" s="10">
        <v>338</v>
      </c>
      <c r="D15" s="1" t="s">
        <v>33</v>
      </c>
      <c r="E15" s="1">
        <v>225</v>
      </c>
      <c r="F15" s="1">
        <v>18.68</v>
      </c>
      <c r="G15" s="1">
        <f>47/100*225</f>
        <v>105.75</v>
      </c>
      <c r="H15" s="1">
        <f>0.4/100*225</f>
        <v>0.9</v>
      </c>
      <c r="I15" s="1">
        <f>0.4/100*225</f>
        <v>0.9</v>
      </c>
      <c r="J15" s="26">
        <f>9.8/100*225</f>
        <v>22.05</v>
      </c>
    </row>
    <row r="16" spans="1:10" x14ac:dyDescent="0.25">
      <c r="A16" s="32"/>
      <c r="B16" s="1" t="s">
        <v>22</v>
      </c>
      <c r="C16" s="10"/>
      <c r="D16" s="1" t="s">
        <v>23</v>
      </c>
      <c r="E16" s="16">
        <v>37.5</v>
      </c>
      <c r="F16" s="22">
        <v>1.78</v>
      </c>
      <c r="G16" s="22">
        <f>120.23/48*38</f>
        <v>95.182083333333338</v>
      </c>
      <c r="H16" s="22">
        <f>3.03/48*38</f>
        <v>2.3987500000000002</v>
      </c>
      <c r="I16" s="22">
        <f>0.53/48*38</f>
        <v>0.41958333333333331</v>
      </c>
      <c r="J16" s="24">
        <f>23.73/48*38</f>
        <v>18.786249999999999</v>
      </c>
    </row>
    <row r="17" spans="1:10" ht="15.75" thickBot="1" x14ac:dyDescent="0.3">
      <c r="A17" s="33"/>
      <c r="B17" s="6"/>
      <c r="C17" s="12"/>
      <c r="D17" s="6"/>
      <c r="E17" s="19"/>
      <c r="F17" s="19"/>
      <c r="G17" s="19"/>
      <c r="H17" s="19"/>
      <c r="I17" s="19"/>
      <c r="J17" s="20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87A244-9C94-4E94-83AD-805E8ED0F5D6}"/>
</file>

<file path=customXml/itemProps2.xml><?xml version="1.0" encoding="utf-8"?>
<ds:datastoreItem xmlns:ds="http://schemas.openxmlformats.org/officeDocument/2006/customXml" ds:itemID="{8E9DC40E-2B54-4246-92F1-DD700B3FAEE4}"/>
</file>

<file path=customXml/itemProps3.xml><?xml version="1.0" encoding="utf-8"?>
<ds:datastoreItem xmlns:ds="http://schemas.openxmlformats.org/officeDocument/2006/customXml" ds:itemID="{F965BFF2-C1AD-4850-AD9C-DE0688AF88C3}"/>
</file>

<file path=customXml/itemProps4.xml><?xml version="1.0" encoding="utf-8"?>
<ds:datastoreItem xmlns:ds="http://schemas.openxmlformats.org/officeDocument/2006/customXml" ds:itemID="{F4EC4B0B-14FE-4FD1-B69C-DF9E299B5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