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4" i="1"/>
  <c r="I4" i="1"/>
  <c r="H4" i="1"/>
  <c r="G4" i="1"/>
  <c r="J6" i="1"/>
  <c r="H6" i="1"/>
  <c r="G6" i="1"/>
  <c r="J15" i="1" l="1"/>
  <c r="I15" i="1"/>
  <c r="H15" i="1"/>
  <c r="G15" i="1"/>
  <c r="J12" i="1" l="1"/>
  <c r="I12" i="1"/>
  <c r="H12" i="1"/>
  <c r="G12" i="1"/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<sst xmlns="http://schemas.openxmlformats.org/spreadsheetml/2006/main" count="41" uniqueCount="37">
  <si>
    <t>Школа</t>
  </si>
  <si>
    <t>"Гимназия №15" города Костромы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</si>
  <si>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</si>
  <si>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</si>
  <si>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</si>
  <si>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</si>
  <si>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</si>
  <si>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</si>
  <si>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</si>
  <si>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</si>
  <si>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</si>
  <si>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</si>
  <si>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</si>
  <si>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</si>
  <si>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</si>
  <si>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напиток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</si>
  <si>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</si>
  <si>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</si>
  <si>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</si>
  <si>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</si>
  <si>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</si>
  <si>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</si>
  <si>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</si>
  <si>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</si>
  <si>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батон нарезной</t>
  </si>
  <si>
    <t>День</t>
  </si>
  <si>
    <t>Чай с сахаром</t>
  </si>
  <si>
    <t>Салат из свеклы с м/р</t>
  </si>
  <si>
    <t>Котлета рыбная любительская</t>
  </si>
  <si>
    <t>Компот из груш</t>
  </si>
  <si>
    <t>Картофельное пюре с м/сл.</t>
  </si>
  <si>
    <t>150/5</t>
  </si>
  <si>
    <t>Рассольник Ленинградский</t>
  </si>
  <si>
    <t>Макаронные изделия отварные</t>
  </si>
  <si>
    <t>Биточки из свинины</t>
  </si>
  <si>
    <t xml:space="preserve">Бутерброд с сыром 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</si>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</sst>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13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Q12" sqref="Q12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26" t="s">
        <v>1</v>
      </c>
      <c r="C1" s="26"/>
      <c r="D1" s="26"/>
      <c r="I1" t="s">
        <v>25</v>
      </c>
      <c r="J1" s="13">
        <v>44706</v>
      </c>
    </row>
    <row r="2" spans="1:10" ht="15.75" thickBot="1" x14ac:dyDescent="0.3">
      <c r="A2" s="5" t="s">
        <v>2</v>
      </c>
      <c r="B2" s="3" t="s">
        <v>3</v>
      </c>
      <c r="C2" s="3" t="s">
        <v>4</v>
      </c>
      <c r="D2" s="8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</row>
    <row r="3" spans="1:10" x14ac:dyDescent="0.25">
      <c r="A3" s="27" t="s">
        <v>12</v>
      </c>
      <c r="B3" s="2" t="s">
        <v>14</v>
      </c>
      <c r="C3" s="9">
        <v>3</v>
      </c>
      <c r="D3" s="2" t="s">
        <v>35</v>
      </c>
      <c r="E3" s="14">
        <v>45</v>
      </c>
      <c r="F3" s="21">
        <v>8.8699999999999992</v>
      </c>
      <c r="G3" s="14">
        <v>121</v>
      </c>
      <c r="H3" s="14">
        <v>6.12</v>
      </c>
      <c r="I3" s="14">
        <v>4.16</v>
      </c>
      <c r="J3" s="15">
        <v>14.76</v>
      </c>
    </row>
    <row r="4" spans="1:10" x14ac:dyDescent="0.25">
      <c r="A4" s="28"/>
      <c r="B4" s="1" t="s">
        <v>19</v>
      </c>
      <c r="C4" s="10">
        <v>268</v>
      </c>
      <c r="D4" s="1" t="s">
        <v>34</v>
      </c>
      <c r="E4" s="16">
        <v>100</v>
      </c>
      <c r="F4" s="22">
        <v>28.12</v>
      </c>
      <c r="G4" s="16">
        <f>364/100</f>
        <v>3.64</v>
      </c>
      <c r="H4" s="16">
        <f>13.48/100</f>
        <v>0.1348</v>
      </c>
      <c r="I4" s="16">
        <f>16.94/100</f>
        <v>0.16940000000000002</v>
      </c>
      <c r="J4" s="24">
        <f>14.18/100</f>
        <v>0.14180000000000001</v>
      </c>
    </row>
    <row r="5" spans="1:10" x14ac:dyDescent="0.25">
      <c r="A5" s="28"/>
      <c r="B5" s="1" t="s">
        <v>20</v>
      </c>
      <c r="C5" s="10">
        <v>309</v>
      </c>
      <c r="D5" s="1" t="s">
        <v>33</v>
      </c>
      <c r="E5" s="16">
        <v>150</v>
      </c>
      <c r="F5" s="22">
        <v>6.11</v>
      </c>
      <c r="G5" s="16">
        <v>168.45</v>
      </c>
      <c r="H5" s="16">
        <v>5.52</v>
      </c>
      <c r="I5" s="16">
        <v>4.5199999999999996</v>
      </c>
      <c r="J5" s="17">
        <v>25.33</v>
      </c>
    </row>
    <row r="6" spans="1:10" x14ac:dyDescent="0.25">
      <c r="A6" s="28"/>
      <c r="B6" s="1" t="s">
        <v>21</v>
      </c>
      <c r="C6" s="10">
        <v>338</v>
      </c>
      <c r="D6" s="1" t="s">
        <v>36</v>
      </c>
      <c r="E6" s="16">
        <v>135</v>
      </c>
      <c r="F6" s="22">
        <v>15.53</v>
      </c>
      <c r="G6" s="22">
        <f>47/100*135</f>
        <v>63.449999999999996</v>
      </c>
      <c r="H6" s="22">
        <f>0.4/100*135</f>
        <v>0.54</v>
      </c>
      <c r="I6" s="22">
        <v>0.54</v>
      </c>
      <c r="J6" s="24">
        <f>9.8/100*135</f>
        <v>13.23</v>
      </c>
    </row>
    <row r="7" spans="1:10" x14ac:dyDescent="0.25">
      <c r="A7" s="28"/>
      <c r="B7" s="1" t="s">
        <v>15</v>
      </c>
      <c r="C7" s="10">
        <v>430</v>
      </c>
      <c r="D7" s="1" t="s">
        <v>26</v>
      </c>
      <c r="E7" s="16">
        <v>200</v>
      </c>
      <c r="F7" s="22">
        <v>1.62</v>
      </c>
      <c r="G7" s="16">
        <v>60</v>
      </c>
      <c r="H7" s="16">
        <v>0.2</v>
      </c>
      <c r="I7" s="16">
        <v>0.1</v>
      </c>
      <c r="J7" s="17">
        <v>15</v>
      </c>
    </row>
    <row r="8" spans="1:10" x14ac:dyDescent="0.25">
      <c r="A8" s="28"/>
      <c r="B8" s="1" t="s">
        <v>16</v>
      </c>
      <c r="C8" s="10" t="s">
        <v>17</v>
      </c>
      <c r="D8" s="1" t="s">
        <v>24</v>
      </c>
      <c r="E8" s="16">
        <v>26.1</v>
      </c>
      <c r="F8" s="22">
        <v>1.75</v>
      </c>
      <c r="G8" s="22">
        <f>74.82/32*26.1</f>
        <v>61.025062499999997</v>
      </c>
      <c r="H8" s="22">
        <f>2.53/32*26</f>
        <v>2.055625</v>
      </c>
      <c r="I8" s="22">
        <f>0.32/32*26</f>
        <v>0.26</v>
      </c>
      <c r="J8" s="24">
        <f>15.45/32*26</f>
        <v>12.553125</v>
      </c>
    </row>
    <row r="9" spans="1:10" ht="15.75" thickBot="1" x14ac:dyDescent="0.3">
      <c r="A9" s="28"/>
      <c r="B9" s="1"/>
      <c r="C9" s="10"/>
      <c r="D9" s="1"/>
      <c r="E9" s="16"/>
      <c r="F9" s="22"/>
      <c r="G9" s="16"/>
      <c r="H9" s="16"/>
      <c r="I9" s="16"/>
      <c r="J9" s="17"/>
    </row>
    <row r="10" spans="1:10" x14ac:dyDescent="0.25">
      <c r="A10" s="29" t="s">
        <v>13</v>
      </c>
      <c r="B10" s="7" t="s">
        <v>14</v>
      </c>
      <c r="C10" s="11">
        <v>52</v>
      </c>
      <c r="D10" s="7" t="s">
        <v>27</v>
      </c>
      <c r="E10" s="18">
        <v>60</v>
      </c>
      <c r="F10" s="23">
        <v>4.09</v>
      </c>
      <c r="G10" s="18">
        <f>92.8/100*60</f>
        <v>55.679999999999993</v>
      </c>
      <c r="H10" s="23">
        <f>1.41/100*60</f>
        <v>0.84599999999999997</v>
      </c>
      <c r="I10" s="23">
        <f>6.01/100*60</f>
        <v>3.6059999999999999</v>
      </c>
      <c r="J10" s="25">
        <f>8.26/100*60</f>
        <v>4.9559999999999995</v>
      </c>
    </row>
    <row r="11" spans="1:10" x14ac:dyDescent="0.25">
      <c r="A11" s="28"/>
      <c r="B11" s="1" t="s">
        <v>18</v>
      </c>
      <c r="C11" s="10">
        <v>91</v>
      </c>
      <c r="D11" s="1" t="s">
        <v>32</v>
      </c>
      <c r="E11" s="16">
        <v>250</v>
      </c>
      <c r="F11" s="22">
        <v>9.56</v>
      </c>
      <c r="G11" s="16">
        <v>117</v>
      </c>
      <c r="H11" s="16">
        <v>2.7</v>
      </c>
      <c r="I11" s="16">
        <v>4.3</v>
      </c>
      <c r="J11" s="17">
        <v>16.8</v>
      </c>
    </row>
    <row r="12" spans="1:10" x14ac:dyDescent="0.25">
      <c r="A12" s="28"/>
      <c r="B12" s="1" t="s">
        <v>19</v>
      </c>
      <c r="C12" s="10">
        <v>241</v>
      </c>
      <c r="D12" s="1" t="s">
        <v>28</v>
      </c>
      <c r="E12" s="16">
        <v>75</v>
      </c>
      <c r="F12" s="22">
        <v>22.03</v>
      </c>
      <c r="G12" s="16">
        <f>150/100*75</f>
        <v>112.5</v>
      </c>
      <c r="H12" s="16">
        <f>16.4/100*75</f>
        <v>12.299999999999999</v>
      </c>
      <c r="I12" s="16">
        <f>6.6/100*75</f>
        <v>4.95</v>
      </c>
      <c r="J12" s="17">
        <f>6/100*75</f>
        <v>4.5</v>
      </c>
    </row>
    <row r="13" spans="1:10" x14ac:dyDescent="0.25">
      <c r="A13" s="28"/>
      <c r="B13" s="1" t="s">
        <v>20</v>
      </c>
      <c r="C13" s="10">
        <v>312</v>
      </c>
      <c r="D13" s="1" t="s">
        <v>30</v>
      </c>
      <c r="E13" s="16" t="s">
        <v>31</v>
      </c>
      <c r="F13" s="22">
        <v>14.3</v>
      </c>
      <c r="G13" s="16">
        <v>170.25</v>
      </c>
      <c r="H13" s="16">
        <v>3.1</v>
      </c>
      <c r="I13" s="16">
        <v>8.43</v>
      </c>
      <c r="J13" s="17">
        <v>18.54</v>
      </c>
    </row>
    <row r="14" spans="1:10" x14ac:dyDescent="0.25">
      <c r="A14" s="28"/>
      <c r="B14" s="1" t="s">
        <v>21</v>
      </c>
      <c r="C14" s="10">
        <v>372</v>
      </c>
      <c r="D14" s="1" t="s">
        <v>29</v>
      </c>
      <c r="E14" s="16">
        <v>200</v>
      </c>
      <c r="F14" s="22">
        <v>9.48</v>
      </c>
      <c r="G14" s="16">
        <v>98</v>
      </c>
      <c r="H14" s="16">
        <v>0.16</v>
      </c>
      <c r="I14" s="16">
        <v>0.12</v>
      </c>
      <c r="J14" s="17">
        <v>24.08</v>
      </c>
    </row>
    <row r="15" spans="1:10" x14ac:dyDescent="0.25">
      <c r="A15" s="28"/>
      <c r="B15" s="1" t="s">
        <v>22</v>
      </c>
      <c r="C15" s="10"/>
      <c r="D15" s="1" t="s">
        <v>23</v>
      </c>
      <c r="E15" s="16">
        <v>54</v>
      </c>
      <c r="F15" s="22">
        <v>2.54</v>
      </c>
      <c r="G15" s="22">
        <f>120.23/48*54</f>
        <v>135.25874999999999</v>
      </c>
      <c r="H15" s="22">
        <f>3.03/48*54</f>
        <v>3.4087499999999999</v>
      </c>
      <c r="I15" s="22">
        <f>0.53/48*54</f>
        <v>0.59624999999999995</v>
      </c>
      <c r="J15" s="24">
        <f>23.73/48*54</f>
        <v>26.696249999999999</v>
      </c>
    </row>
    <row r="16" spans="1:10" x14ac:dyDescent="0.25">
      <c r="A16" s="28"/>
      <c r="B16" s="1"/>
      <c r="C16" s="10"/>
      <c r="D16" s="1"/>
      <c r="E16" s="16"/>
      <c r="F16" s="22"/>
      <c r="G16" s="22"/>
      <c r="H16" s="22"/>
      <c r="I16" s="22"/>
      <c r="J16" s="24"/>
    </row>
    <row r="17" spans="1:10" ht="15.75" thickBot="1" x14ac:dyDescent="0.3">
      <c r="A17" s="30"/>
      <c r="B17" s="6"/>
      <c r="C17" s="12"/>
      <c r="D17" s="6"/>
      <c r="E17" s="19"/>
      <c r="F17" s="19"/>
      <c r="G17" s="19"/>
      <c r="H17" s="19"/>
      <c r="I17" s="19"/>
      <c r="J17" s="20"/>
    </row>
  </sheetData>
  <mergeCells count="3">
    <mergeCell ref="B1:D1"/>
    <mergeCell ref="A3:A9"/>
    <mergeCell ref="A10:A17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BD209F-BBF9-4929-AE22-211E4EE0EC6E}"/>
</file>

<file path=customXml/itemProps2.xml><?xml version="1.0" encoding="utf-8"?>
<ds:datastoreItem xmlns:ds="http://schemas.openxmlformats.org/officeDocument/2006/customXml" ds:itemID="{D307BA3F-A739-4A36-A4C9-469939D66756}"/>
</file>

<file path=customXml/itemProps3.xml><?xml version="1.0" encoding="utf-8"?>
<ds:datastoreItem xmlns:ds="http://schemas.openxmlformats.org/officeDocument/2006/customXml" ds:itemID="{41E568F6-10A1-4A28-AC76-6D3FC914DBCE}"/>
</file>

<file path=customXml/itemProps4.xml><?xml version="1.0" encoding="utf-8"?>
<ds:datastoreItem xmlns:ds="http://schemas.openxmlformats.org/officeDocument/2006/customXml" ds:itemID="{95736366-1850-4BE0-A48D-7BBC40BA21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2022-05-24T12:06:57Z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