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  <c r="J6" i="1"/>
  <c r="I6" i="1"/>
  <c r="H6" i="1"/>
  <c r="G6" i="1"/>
  <c r="J11" i="1" l="1"/>
  <c r="I11" i="1"/>
  <c r="H11" i="1"/>
  <c r="G11" i="1"/>
  <c r="J9" i="1"/>
  <c r="I9" i="1"/>
  <c r="H9" i="1"/>
  <c r="G9" i="1"/>
  <c r="J4" i="1" l="1"/>
  <c r="I4" i="1"/>
  <c r="H4" i="1"/>
  <c r="G4" i="1"/>
</calcChain>
</file>

<file path=xl/sharedStrings.xml><?xml version="1.0" encoding="utf-8"?>
<sst xmlns="http://schemas.openxmlformats.org/spreadsheetml/2006/main" count="40" uniqueCount="39">
  <si>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</si>
  <si>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</si>
  <si>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</si>
  <si>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</si>
  <si>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</si>
  <si>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</si>
  <si>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</si>
  <si>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</si>
  <si>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</si>
  <si>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</si>
  <si>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</si>
  <si>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</si>
  <si>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</si>
  <si>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</si>
  <si>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</si>
  <si>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блюдо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</si>
  <si>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</si>
  <si>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</si>
  <si>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</si>
  <si>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</si>
  <si>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</si>
  <si>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</si>
  <si>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</si>
  <si>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</si>
  <si>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</si>
  <si>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</si>
  <si>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</si>
  <si>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Бутерброд с котлетой</t>
  </si>
  <si>
    <t>Каша рисовая с м/сл.</t>
  </si>
  <si>
    <t>200/10</t>
  </si>
  <si>
    <t>Какао с молоком</t>
  </si>
  <si>
    <t>Суп гороховый со свининой</t>
  </si>
  <si>
    <t>Котлеты из свинины</t>
  </si>
  <si>
    <t>200/5</t>
  </si>
  <si>
    <t>Салат из квашеной капусты</t>
  </si>
  <si>
    <t>Банан свежий</t>
  </si>
  <si>
    <t>Картофель отварной с м/сл</t>
  </si>
  <si>
    <t>150/5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</si>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</sst>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B1" workbookViewId="0">
      <selection activeCell="M22" sqref="M22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3" t="s">
        <v>1</v>
      </c>
      <c r="C1" s="23"/>
      <c r="D1" s="23"/>
      <c r="I1" t="s">
        <v>26</v>
      </c>
      <c r="J1" s="11">
        <v>44669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7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4" t="s">
        <v>12</v>
      </c>
      <c r="B3" s="2" t="s">
        <v>14</v>
      </c>
      <c r="C3" s="8">
        <v>5</v>
      </c>
      <c r="D3" s="2" t="s">
        <v>27</v>
      </c>
      <c r="E3" s="12">
        <v>80</v>
      </c>
      <c r="F3" s="17">
        <v>15.95</v>
      </c>
      <c r="G3" s="12">
        <v>187</v>
      </c>
      <c r="H3" s="12">
        <v>10.050000000000001</v>
      </c>
      <c r="I3" s="12">
        <v>6.13</v>
      </c>
      <c r="J3" s="13">
        <v>22.8</v>
      </c>
    </row>
    <row r="4" spans="1:10" x14ac:dyDescent="0.25">
      <c r="A4" s="25"/>
      <c r="B4" s="1" t="s">
        <v>15</v>
      </c>
      <c r="C4" s="9">
        <v>182</v>
      </c>
      <c r="D4" s="1" t="s">
        <v>28</v>
      </c>
      <c r="E4" s="14" t="s">
        <v>33</v>
      </c>
      <c r="F4" s="18">
        <v>13.44</v>
      </c>
      <c r="G4" s="14">
        <f>251-37.5</f>
        <v>213.5</v>
      </c>
      <c r="H4" s="14">
        <f>5.1-0.05</f>
        <v>5.05</v>
      </c>
      <c r="I4" s="14">
        <f>10.72-4.2</f>
        <v>6.5200000000000005</v>
      </c>
      <c r="J4" s="15">
        <f>33.42-0.05</f>
        <v>33.370000000000005</v>
      </c>
    </row>
    <row r="5" spans="1:10" x14ac:dyDescent="0.25">
      <c r="A5" s="25"/>
      <c r="B5" s="1" t="s">
        <v>16</v>
      </c>
      <c r="C5" s="9">
        <v>382</v>
      </c>
      <c r="D5" s="1" t="s">
        <v>30</v>
      </c>
      <c r="E5" s="14">
        <v>200</v>
      </c>
      <c r="F5" s="18">
        <v>10.17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 x14ac:dyDescent="0.25">
      <c r="A6" s="25"/>
      <c r="B6" s="1" t="s">
        <v>17</v>
      </c>
      <c r="C6" s="9" t="s">
        <v>18</v>
      </c>
      <c r="D6" s="1" t="s">
        <v>25</v>
      </c>
      <c r="E6" s="14">
        <v>14.7</v>
      </c>
      <c r="F6" s="18">
        <v>0.99</v>
      </c>
      <c r="G6" s="18">
        <f>70.14/30*15</f>
        <v>35.07</v>
      </c>
      <c r="H6" s="18">
        <f>2.37/30*15</f>
        <v>1.1850000000000001</v>
      </c>
      <c r="I6" s="18">
        <f>0.3/30*15</f>
        <v>0.15</v>
      </c>
      <c r="J6" s="20">
        <f>14.49/30*15</f>
        <v>7.2450000000000001</v>
      </c>
    </row>
    <row r="7" spans="1:10" x14ac:dyDescent="0.25">
      <c r="A7" s="25"/>
      <c r="B7" s="1"/>
      <c r="C7" s="9"/>
      <c r="D7" s="1" t="s">
        <v>35</v>
      </c>
      <c r="E7" s="14">
        <v>165</v>
      </c>
      <c r="F7" s="18">
        <v>21.45</v>
      </c>
      <c r="G7" s="22">
        <f>144/150*165</f>
        <v>158.4</v>
      </c>
      <c r="H7" s="22">
        <f>2.25/150*165</f>
        <v>2.4750000000000001</v>
      </c>
      <c r="I7" s="22">
        <f>0.75/150*165</f>
        <v>0.82500000000000007</v>
      </c>
      <c r="J7" s="22">
        <f>31.5/150*165</f>
        <v>34.65</v>
      </c>
    </row>
    <row r="8" spans="1:10" ht="15.75" thickBot="1" x14ac:dyDescent="0.3">
      <c r="A8" s="25"/>
      <c r="B8" s="1"/>
      <c r="C8" s="9"/>
      <c r="D8" s="1"/>
      <c r="E8" s="14"/>
      <c r="F8" s="18"/>
      <c r="G8" s="14"/>
      <c r="H8" s="14"/>
      <c r="I8" s="14"/>
      <c r="J8" s="15"/>
    </row>
    <row r="9" spans="1:10" x14ac:dyDescent="0.25">
      <c r="A9" s="26" t="s">
        <v>13</v>
      </c>
      <c r="B9" s="6" t="s">
        <v>14</v>
      </c>
      <c r="C9" s="10">
        <v>45</v>
      </c>
      <c r="D9" s="6" t="s">
        <v>34</v>
      </c>
      <c r="E9" s="16">
        <v>50</v>
      </c>
      <c r="F9" s="19">
        <v>9.5500000000000007</v>
      </c>
      <c r="G9" s="19">
        <f>51.4/60*50</f>
        <v>42.833333333333336</v>
      </c>
      <c r="H9" s="19">
        <f>1.02/60*50</f>
        <v>0.85000000000000009</v>
      </c>
      <c r="I9" s="19">
        <f>3/60*50</f>
        <v>2.5</v>
      </c>
      <c r="J9" s="21">
        <f>5.07/60*50</f>
        <v>4.2250000000000005</v>
      </c>
    </row>
    <row r="10" spans="1:10" x14ac:dyDescent="0.25">
      <c r="A10" s="25"/>
      <c r="B10" s="1" t="s">
        <v>19</v>
      </c>
      <c r="C10" s="9">
        <v>119</v>
      </c>
      <c r="D10" s="1" t="s">
        <v>31</v>
      </c>
      <c r="E10" s="14" t="s">
        <v>29</v>
      </c>
      <c r="F10" s="18">
        <v>9.1999999999999993</v>
      </c>
      <c r="G10" s="14">
        <v>164.9</v>
      </c>
      <c r="H10" s="14">
        <v>8.9600000000000009</v>
      </c>
      <c r="I10" s="14">
        <v>5.79</v>
      </c>
      <c r="J10" s="15">
        <v>12.57</v>
      </c>
    </row>
    <row r="11" spans="1:10" x14ac:dyDescent="0.25">
      <c r="A11" s="25"/>
      <c r="B11" s="1" t="s">
        <v>20</v>
      </c>
      <c r="C11" s="9">
        <v>268</v>
      </c>
      <c r="D11" s="1" t="s">
        <v>32</v>
      </c>
      <c r="E11" s="14">
        <v>75</v>
      </c>
      <c r="F11" s="18">
        <v>20.91</v>
      </c>
      <c r="G11" s="14">
        <f>364/100*75</f>
        <v>273</v>
      </c>
      <c r="H11" s="14">
        <f>13.48/100*75</f>
        <v>10.11</v>
      </c>
      <c r="I11" s="14">
        <f>27.82/100*75</f>
        <v>20.865000000000002</v>
      </c>
      <c r="J11" s="15">
        <f>14.18/100*75</f>
        <v>10.635000000000002</v>
      </c>
    </row>
    <row r="12" spans="1:10" x14ac:dyDescent="0.25">
      <c r="A12" s="25"/>
      <c r="B12" s="1" t="s">
        <v>21</v>
      </c>
      <c r="C12" s="9">
        <v>125</v>
      </c>
      <c r="D12" s="1" t="s">
        <v>36</v>
      </c>
      <c r="E12" s="14" t="s">
        <v>37</v>
      </c>
      <c r="F12" s="18">
        <v>17.28</v>
      </c>
      <c r="G12" s="14">
        <v>141</v>
      </c>
      <c r="H12" s="14">
        <v>3.01</v>
      </c>
      <c r="I12" s="14">
        <v>4.13</v>
      </c>
      <c r="J12" s="15">
        <v>20.95</v>
      </c>
    </row>
    <row r="13" spans="1:10" x14ac:dyDescent="0.25">
      <c r="A13" s="25"/>
      <c r="B13" s="1" t="s">
        <v>22</v>
      </c>
      <c r="C13" s="9">
        <v>372</v>
      </c>
      <c r="D13" s="1" t="s">
        <v>38</v>
      </c>
      <c r="E13" s="14">
        <v>200</v>
      </c>
      <c r="F13" s="18">
        <v>4.22</v>
      </c>
      <c r="G13" s="14">
        <v>98</v>
      </c>
      <c r="H13" s="14">
        <v>0.16</v>
      </c>
      <c r="I13" s="14">
        <v>0.12</v>
      </c>
      <c r="J13" s="15">
        <v>24.08</v>
      </c>
    </row>
    <row r="14" spans="1:10" x14ac:dyDescent="0.25">
      <c r="A14" s="25"/>
      <c r="B14" s="1" t="s">
        <v>23</v>
      </c>
      <c r="C14" s="9"/>
      <c r="D14" s="1" t="s">
        <v>24</v>
      </c>
      <c r="E14" s="14">
        <v>17.8</v>
      </c>
      <c r="F14" s="18">
        <v>0.84</v>
      </c>
      <c r="G14" s="18">
        <f>120.23/48*18</f>
        <v>45.08625</v>
      </c>
      <c r="H14" s="18">
        <f>3.03/48*18</f>
        <v>1.13625</v>
      </c>
      <c r="I14" s="18">
        <f>0.53/48*18</f>
        <v>0.19875000000000001</v>
      </c>
      <c r="J14" s="20">
        <f>23.73/48*18</f>
        <v>8.8987499999999997</v>
      </c>
    </row>
    <row r="15" spans="1:10" ht="15.75" thickBot="1" x14ac:dyDescent="0.3">
      <c r="A15" s="27"/>
      <c r="B15" s="1"/>
      <c r="C15" s="9"/>
      <c r="D15" s="1"/>
      <c r="E15" s="14"/>
      <c r="F15" s="18"/>
      <c r="G15" s="18"/>
      <c r="H15" s="18"/>
      <c r="I15" s="18"/>
      <c r="J15" s="20"/>
    </row>
  </sheetData>
  <mergeCells count="3">
    <mergeCell ref="B1:D1"/>
    <mergeCell ref="A3:A8"/>
    <mergeCell ref="A9:A15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C2BEB3-E42C-4B70-A2E6-BD8C42ACC70D}"/>
</file>

<file path=customXml/itemProps2.xml><?xml version="1.0" encoding="utf-8"?>
<ds:datastoreItem xmlns:ds="http://schemas.openxmlformats.org/officeDocument/2006/customXml" ds:itemID="{45C183A0-0210-4D7A-99E6-F7E2357DB4BE}"/>
</file>

<file path=customXml/itemProps3.xml><?xml version="1.0" encoding="utf-8"?>
<ds:datastoreItem xmlns:ds="http://schemas.openxmlformats.org/officeDocument/2006/customXml" ds:itemID="{209AEA86-9ECB-48A9-9200-64A176CA7981}"/>
</file>

<file path=customXml/itemProps4.xml><?xml version="1.0" encoding="utf-8"?>
<ds:datastoreItem xmlns:ds="http://schemas.openxmlformats.org/officeDocument/2006/customXml" ds:itemID="{93A5232C-EB98-4FC1-A395-D911B064C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2022-04-15T10:13:09Z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