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5" i="1"/>
  <c r="I15" i="1"/>
  <c r="H15" i="1"/>
  <c r="G15" i="1"/>
  <c r="J7" i="1"/>
  <c r="I7" i="1"/>
  <c r="H7" i="1"/>
  <c r="G7" i="1"/>
  <c r="J6" i="1"/>
  <c r="I6" i="1"/>
  <c r="H6" i="1"/>
  <c r="G6" i="1"/>
  <c r="J13" i="1" l="1"/>
  <c r="H13" i="1"/>
  <c r="G13" i="1"/>
  <c r="J10" i="1"/>
  <c r="I10" i="1"/>
  <c r="H10" i="1"/>
  <c r="G10" i="1"/>
  <c r="J4" i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<sst xmlns="http://schemas.openxmlformats.org/spreadsheetml/2006/main" count="39" uniqueCount="37">
  <si>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</si>
  <si>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</si>
  <si>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</si>
  <si>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</si>
  <si>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</si>
  <si>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</si>
  <si>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</si>
  <si>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</si>
  <si>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</si>
  <si>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</si>
  <si>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</si>
  <si>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</si>
  <si>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</si>
  <si>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</si>
  <si>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</si>
  <si>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</si>
  <si>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</si>
  <si>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</si>
  <si>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</si>
  <si>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</si>
  <si>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</si>
  <si>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</si>
  <si>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</si>
  <si>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</si>
  <si>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</si>
  <si>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</si>
  <si>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</si>
  <si>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Какао с молоком</t>
  </si>
  <si>
    <t>Огурец свежий натуральный</t>
  </si>
  <si>
    <t>Котлеты рыбные</t>
  </si>
  <si>
    <t>Компот из св. яблок</t>
  </si>
  <si>
    <t>Банан свежий</t>
  </si>
  <si>
    <t>200/10</t>
  </si>
  <si>
    <t>Борщ с капустой, картофелем и мясом свинины</t>
  </si>
  <si>
    <t xml:space="preserve">Бутерброд с сыром </t>
  </si>
  <si>
    <t xml:space="preserve">Омлет натуральный </t>
  </si>
  <si>
    <t xml:space="preserve">Картофель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</si>
</sst>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25" t="s">
        <v>1</v>
      </c>
      <c r="C1" s="25"/>
      <c r="D1" s="25"/>
      <c r="I1" t="s">
        <v>26</v>
      </c>
      <c r="J1" s="13">
        <v>44662</v>
      </c>
    </row>
    <row r="2" spans="1:10" ht="15.75" thickBot="1" x14ac:dyDescent="0.3">
      <c r="A2" s="5" t="s">
        <v>2</v>
      </c>
      <c r="B2" s="3" t="s">
        <v>3</v>
      </c>
      <c r="C2" s="3" t="s">
        <v>4</v>
      </c>
      <c r="D2" s="8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1:10" x14ac:dyDescent="0.25">
      <c r="A3" s="26" t="s">
        <v>12</v>
      </c>
      <c r="B3" s="2" t="s">
        <v>14</v>
      </c>
      <c r="C3" s="9">
        <v>3</v>
      </c>
      <c r="D3" s="2" t="s">
        <v>34</v>
      </c>
      <c r="E3" s="14">
        <v>50</v>
      </c>
      <c r="F3" s="20">
        <v>11.8</v>
      </c>
      <c r="G3" s="14">
        <v>154</v>
      </c>
      <c r="H3" s="14">
        <v>6.16</v>
      </c>
      <c r="I3" s="14">
        <v>7.79</v>
      </c>
      <c r="J3" s="14">
        <v>14.83</v>
      </c>
    </row>
    <row r="4" spans="1:10" x14ac:dyDescent="0.25">
      <c r="A4" s="27"/>
      <c r="B4" s="1" t="s">
        <v>15</v>
      </c>
      <c r="C4" s="10">
        <v>210</v>
      </c>
      <c r="D4" s="1" t="s">
        <v>35</v>
      </c>
      <c r="E4" s="15">
        <v>150</v>
      </c>
      <c r="F4" s="21">
        <v>21.97</v>
      </c>
      <c r="G4" s="15">
        <f>256.58-37.5</f>
        <v>219.07999999999998</v>
      </c>
      <c r="H4" s="15">
        <f>15.18-0.05</f>
        <v>15.129999999999999</v>
      </c>
      <c r="I4" s="15">
        <f>20.53-4.2</f>
        <v>16.330000000000002</v>
      </c>
      <c r="J4" s="16">
        <f>3.27-0.05</f>
        <v>3.22</v>
      </c>
    </row>
    <row r="5" spans="1:10" x14ac:dyDescent="0.25">
      <c r="A5" s="27"/>
      <c r="B5" s="1" t="s">
        <v>16</v>
      </c>
      <c r="C5" s="10">
        <v>382</v>
      </c>
      <c r="D5" s="1" t="s">
        <v>27</v>
      </c>
      <c r="E5" s="15">
        <v>200</v>
      </c>
      <c r="F5" s="21">
        <v>10.17</v>
      </c>
      <c r="G5" s="15">
        <v>118.6</v>
      </c>
      <c r="H5" s="15">
        <v>4.08</v>
      </c>
      <c r="I5" s="15">
        <v>3.54</v>
      </c>
      <c r="J5" s="16">
        <v>17.579999999999998</v>
      </c>
    </row>
    <row r="6" spans="1:10" x14ac:dyDescent="0.25">
      <c r="A6" s="27"/>
      <c r="B6" s="1" t="s">
        <v>22</v>
      </c>
      <c r="C6" s="10">
        <v>338</v>
      </c>
      <c r="D6" s="1" t="s">
        <v>31</v>
      </c>
      <c r="E6" s="15">
        <v>125</v>
      </c>
      <c r="F6" s="21">
        <v>16.25</v>
      </c>
      <c r="G6" s="15">
        <f>96/100*125</f>
        <v>120</v>
      </c>
      <c r="H6" s="15">
        <f>1.5/100*125</f>
        <v>1.875</v>
      </c>
      <c r="I6" s="15">
        <f>0.5/100*125</f>
        <v>0.625</v>
      </c>
      <c r="J6" s="16">
        <f>21/100*125</f>
        <v>26.25</v>
      </c>
    </row>
    <row r="7" spans="1:10" x14ac:dyDescent="0.25">
      <c r="A7" s="27"/>
      <c r="B7" s="1" t="s">
        <v>17</v>
      </c>
      <c r="C7" s="10" t="s">
        <v>18</v>
      </c>
      <c r="D7" s="1" t="s">
        <v>25</v>
      </c>
      <c r="E7" s="15">
        <v>27</v>
      </c>
      <c r="F7" s="21">
        <v>1.81</v>
      </c>
      <c r="G7" s="21">
        <f>74.82/32*27</f>
        <v>63.129374999999996</v>
      </c>
      <c r="H7" s="21">
        <f>2.53/32*27</f>
        <v>2.1346874999999996</v>
      </c>
      <c r="I7" s="21">
        <f>0.32/32*27</f>
        <v>0.27</v>
      </c>
      <c r="J7" s="23">
        <f>15.45/32*27</f>
        <v>13.035937499999999</v>
      </c>
    </row>
    <row r="8" spans="1:10" x14ac:dyDescent="0.25">
      <c r="A8" s="27"/>
      <c r="B8" s="1"/>
      <c r="C8" s="10"/>
      <c r="D8" s="1"/>
      <c r="E8" s="15"/>
      <c r="F8" s="21"/>
      <c r="G8" s="15"/>
      <c r="H8" s="15"/>
      <c r="I8" s="15"/>
      <c r="J8" s="16"/>
    </row>
    <row r="9" spans="1:10" ht="15.75" thickBot="1" x14ac:dyDescent="0.3">
      <c r="A9" s="27"/>
      <c r="B9" s="1"/>
      <c r="C9" s="10"/>
      <c r="D9" s="1"/>
      <c r="E9" s="15"/>
      <c r="F9" s="21"/>
      <c r="G9" s="15"/>
      <c r="H9" s="15"/>
      <c r="I9" s="15"/>
      <c r="J9" s="16"/>
    </row>
    <row r="10" spans="1:10" x14ac:dyDescent="0.25">
      <c r="A10" s="28" t="s">
        <v>13</v>
      </c>
      <c r="B10" s="7" t="s">
        <v>14</v>
      </c>
      <c r="C10" s="11">
        <v>71</v>
      </c>
      <c r="D10" s="7" t="s">
        <v>28</v>
      </c>
      <c r="E10" s="17">
        <v>35</v>
      </c>
      <c r="F10" s="22">
        <v>4.57</v>
      </c>
      <c r="G10" s="22">
        <f>7.2/60*35</f>
        <v>4.2</v>
      </c>
      <c r="H10" s="22">
        <f>0.42/60*35</f>
        <v>0.245</v>
      </c>
      <c r="I10" s="22">
        <f>0.06/60*35</f>
        <v>3.5000000000000003E-2</v>
      </c>
      <c r="J10" s="24">
        <f>1.14/60*35</f>
        <v>0.66500000000000004</v>
      </c>
    </row>
    <row r="11" spans="1:10" x14ac:dyDescent="0.25">
      <c r="A11" s="27"/>
      <c r="B11" s="1" t="s">
        <v>19</v>
      </c>
      <c r="C11" s="10">
        <v>76</v>
      </c>
      <c r="D11" s="1" t="s">
        <v>33</v>
      </c>
      <c r="E11" s="15" t="s">
        <v>32</v>
      </c>
      <c r="F11" s="21">
        <v>14.93</v>
      </c>
      <c r="G11" s="15">
        <v>123.15</v>
      </c>
      <c r="H11" s="15">
        <v>5.62</v>
      </c>
      <c r="I11" s="15">
        <v>6.05</v>
      </c>
      <c r="J11" s="16">
        <v>11.7</v>
      </c>
    </row>
    <row r="12" spans="1:10" x14ac:dyDescent="0.25">
      <c r="A12" s="27"/>
      <c r="B12" s="1" t="s">
        <v>20</v>
      </c>
      <c r="C12" s="10">
        <v>268</v>
      </c>
      <c r="D12" s="1" t="s">
        <v>29</v>
      </c>
      <c r="E12" s="15">
        <v>75</v>
      </c>
      <c r="F12" s="21">
        <v>19.41</v>
      </c>
      <c r="G12" s="15">
        <f>188/100*75</f>
        <v>141</v>
      </c>
      <c r="H12" s="15">
        <f>13/100*75</f>
        <v>9.75</v>
      </c>
      <c r="I12" s="15">
        <f>8.08/100*75</f>
        <v>6.06</v>
      </c>
      <c r="J12" s="16">
        <f>15.84/100*75</f>
        <v>11.879999999999999</v>
      </c>
    </row>
    <row r="13" spans="1:10" x14ac:dyDescent="0.25">
      <c r="A13" s="27"/>
      <c r="B13" s="1" t="s">
        <v>21</v>
      </c>
      <c r="C13" s="10">
        <v>125</v>
      </c>
      <c r="D13" s="1" t="s">
        <v>36</v>
      </c>
      <c r="E13" s="15">
        <v>150</v>
      </c>
      <c r="F13" s="21">
        <v>14.04</v>
      </c>
      <c r="G13" s="15">
        <f>141-37.5</f>
        <v>103.5</v>
      </c>
      <c r="H13" s="15">
        <f>3.01-0.05</f>
        <v>2.96</v>
      </c>
      <c r="I13" s="15">
        <v>4.13</v>
      </c>
      <c r="J13" s="16">
        <f>20.95-0.05</f>
        <v>20.9</v>
      </c>
    </row>
    <row r="14" spans="1:10" x14ac:dyDescent="0.25">
      <c r="A14" s="27"/>
      <c r="B14" s="1" t="s">
        <v>22</v>
      </c>
      <c r="C14" s="10">
        <v>372</v>
      </c>
      <c r="D14" s="1" t="s">
        <v>30</v>
      </c>
      <c r="E14" s="15">
        <v>200</v>
      </c>
      <c r="F14" s="21">
        <v>7.04</v>
      </c>
      <c r="G14" s="15">
        <v>97.6</v>
      </c>
      <c r="H14" s="15">
        <v>0.16</v>
      </c>
      <c r="I14" s="15">
        <v>0.16</v>
      </c>
      <c r="J14" s="16">
        <v>23.88</v>
      </c>
    </row>
    <row r="15" spans="1:10" x14ac:dyDescent="0.25">
      <c r="A15" s="27"/>
      <c r="B15" s="1" t="s">
        <v>23</v>
      </c>
      <c r="C15" s="10"/>
      <c r="D15" s="1" t="s">
        <v>24</v>
      </c>
      <c r="E15" s="15">
        <v>42.7</v>
      </c>
      <c r="F15" s="21">
        <v>2.0099999999999998</v>
      </c>
      <c r="G15" s="21">
        <f>120.23/48*43</f>
        <v>107.70604166666666</v>
      </c>
      <c r="H15" s="21">
        <f>3.03/48*43</f>
        <v>2.714375</v>
      </c>
      <c r="I15" s="21">
        <f>0.53/48*43</f>
        <v>0.47479166666666667</v>
      </c>
      <c r="J15" s="23">
        <f>23.73/48*43</f>
        <v>21.258125</v>
      </c>
    </row>
    <row r="16" spans="1:10" ht="15.75" thickBot="1" x14ac:dyDescent="0.3">
      <c r="A16" s="29"/>
      <c r="B16" s="6"/>
      <c r="C16" s="12"/>
      <c r="D16" s="6"/>
      <c r="E16" s="18"/>
      <c r="F16" s="18"/>
      <c r="G16" s="18"/>
      <c r="H16" s="18"/>
      <c r="I16" s="18"/>
      <c r="J16" s="19"/>
    </row>
  </sheetData>
  <mergeCells count="3">
    <mergeCell ref="B1:D1"/>
    <mergeCell ref="A3:A9"/>
    <mergeCell ref="A10:A16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29D08-BBDF-478D-8C29-4AE17B85E87A}"/>
</file>

<file path=customXml/itemProps2.xml><?xml version="1.0" encoding="utf-8"?>
<ds:datastoreItem xmlns:ds="http://schemas.openxmlformats.org/officeDocument/2006/customXml" ds:itemID="{CD55EA80-A618-4AE8-B595-8484E0B64074}"/>
</file>

<file path=customXml/itemProps3.xml><?xml version="1.0" encoding="utf-8"?>
<ds:datastoreItem xmlns:ds="http://schemas.openxmlformats.org/officeDocument/2006/customXml" ds:itemID="{BEF119BB-E104-4B3E-8A27-CE56D08A156F}"/>
</file>

<file path=customXml/itemProps4.xml><?xml version="1.0" encoding="utf-8"?>
<ds:datastoreItem xmlns:ds="http://schemas.openxmlformats.org/officeDocument/2006/customXml" ds:itemID="{D85AD7DB-397C-489C-8A68-C0C558CCB5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2022-04-08T06:41:54Z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